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ksus\dataii\Verejne\PROVOZNÍ ÚSEK\Škody po zimě\Škody po zimě 2024\Oblast Benešov\CMS Tloskov\3. III-1065 Břežany - Netvořice\soutěž\"/>
    </mc:Choice>
  </mc:AlternateContent>
  <xr:revisionPtr revIDLastSave="0" documentId="13_ncr:1_{9757E1F5-DB67-40E4-AD4A-48F0C6CD93F3}" xr6:coauthVersionLast="47" xr6:coauthVersionMax="47" xr10:uidLastSave="{00000000-0000-0000-0000-000000000000}"/>
  <bookViews>
    <workbookView xWindow="28680" yWindow="1530" windowWidth="29040" windowHeight="15840" activeTab="1" xr2:uid="{00000000-000D-0000-FFFF-FFFF00000000}"/>
  </bookViews>
  <sheets>
    <sheet name="Krycí list rozpočtu" sheetId="1" r:id="rId1"/>
    <sheet name="rozpočet" sheetId="2" r:id="rId2"/>
  </sheets>
  <definedNames>
    <definedName name="_xlnm.Print_Area" localSheetId="0">'Krycí list rozpočtu'!$A$1:$I$32</definedName>
    <definedName name="_xlnm.Print_Area" localSheetId="1">rozpočet!$A$1:$G$32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G21" i="2"/>
  <c r="G22" i="2"/>
  <c r="G12" i="2"/>
  <c r="G13" i="2"/>
  <c r="G14" i="2"/>
  <c r="G15" i="2"/>
  <c r="G16" i="2"/>
  <c r="G17" i="2"/>
  <c r="G18" i="2"/>
  <c r="G23" i="2"/>
  <c r="G24" i="2" l="1"/>
  <c r="G25" i="2" l="1"/>
  <c r="G27" i="2" l="1"/>
  <c r="G26" i="2" l="1"/>
  <c r="G11" i="2"/>
  <c r="G28" i="2" l="1"/>
  <c r="G29" i="2" s="1"/>
  <c r="G30" i="2" s="1"/>
  <c r="F22" i="1"/>
  <c r="I22" i="1"/>
  <c r="F25" i="1"/>
  <c r="C14" i="1" l="1"/>
  <c r="C22" i="1" s="1"/>
  <c r="C26" i="1" s="1"/>
  <c r="I25" i="1" s="1"/>
  <c r="F26" i="1" l="1"/>
  <c r="I26" i="1" s="1"/>
</calcChain>
</file>

<file path=xl/sharedStrings.xml><?xml version="1.0" encoding="utf-8"?>
<sst xmlns="http://schemas.openxmlformats.org/spreadsheetml/2006/main" count="150" uniqueCount="127">
  <si>
    <t>Datum, razítko a podpis</t>
  </si>
  <si>
    <t>Celkem včetně DPH</t>
  </si>
  <si>
    <t>DPH 21%</t>
  </si>
  <si>
    <t>Základ 21%</t>
  </si>
  <si>
    <t>Celkem bez DPH</t>
  </si>
  <si>
    <t>DPH 15%</t>
  </si>
  <si>
    <t>Základ 15%</t>
  </si>
  <si>
    <t>Základ 0%</t>
  </si>
  <si>
    <t>NUS celkem</t>
  </si>
  <si>
    <t>DN celkem</t>
  </si>
  <si>
    <t>ZRN celkem</t>
  </si>
  <si>
    <t>Přesun hmot a sutí</t>
  </si>
  <si>
    <t>Ostatní materiál</t>
  </si>
  <si>
    <t>NUS z rozpočtu</t>
  </si>
  <si>
    <t>Montáž</t>
  </si>
  <si>
    <t>Ostatní</t>
  </si>
  <si>
    <t>Dodávky</t>
  </si>
  <si>
    <t>"M"</t>
  </si>
  <si>
    <t>Provozní vlivy</t>
  </si>
  <si>
    <t>Územní vlivy</t>
  </si>
  <si>
    <t>Kulturní památka</t>
  </si>
  <si>
    <t>PSV</t>
  </si>
  <si>
    <t>Mimostav. doprava</t>
  </si>
  <si>
    <t>Bez pevné podl.</t>
  </si>
  <si>
    <t>Zařízení staveniště</t>
  </si>
  <si>
    <t>Práce přesčas</t>
  </si>
  <si>
    <t>HSV</t>
  </si>
  <si>
    <t>Náklady na umístění stavby (NUS)</t>
  </si>
  <si>
    <t>C</t>
  </si>
  <si>
    <t>Doplňkové náklady</t>
  </si>
  <si>
    <t>B</t>
  </si>
  <si>
    <t>Základní rozpočtové náklady</t>
  </si>
  <si>
    <t>A</t>
  </si>
  <si>
    <t>Rozpočtové náklady v Kč</t>
  </si>
  <si>
    <t>Datum:</t>
  </si>
  <si>
    <t>Zpracoval:</t>
  </si>
  <si>
    <t>Položek:</t>
  </si>
  <si>
    <t>Konec výstavby:</t>
  </si>
  <si>
    <t>Začátek výstavby:</t>
  </si>
  <si>
    <t>IČ/DIČ:</t>
  </si>
  <si>
    <t>Zhotovitel:</t>
  </si>
  <si>
    <t xml:space="preserve"> </t>
  </si>
  <si>
    <t>Lokalita:</t>
  </si>
  <si>
    <t>Projektant:</t>
  </si>
  <si>
    <t>Druh stavby:</t>
  </si>
  <si>
    <t>00066001</t>
  </si>
  <si>
    <t>Objednatel:</t>
  </si>
  <si>
    <t>Krycí list rozpočtu</t>
  </si>
  <si>
    <t>Celkem vč. DPH</t>
  </si>
  <si>
    <t>M</t>
  </si>
  <si>
    <t>M2</t>
  </si>
  <si>
    <t>M3</t>
  </si>
  <si>
    <t>ČIŠTĚNÍ KRAJNIC OD NÁNOSU TL. DO 100MM  (vč. odvozu na skládku)</t>
  </si>
  <si>
    <t>FRÉZOVÁNÍ DRÁŽKY PRŮŘEZU DO 200MM2 V ASFALTOVÉ VOZOVCE</t>
  </si>
  <si>
    <t>SPOJOVACÍ POSTŘIK Z EMULZE DO 0,5KG/M2</t>
  </si>
  <si>
    <t>KPL</t>
  </si>
  <si>
    <t>02710</t>
  </si>
  <si>
    <t>1</t>
  </si>
  <si>
    <t>poznámky</t>
  </si>
  <si>
    <t>hmotnost              t</t>
  </si>
  <si>
    <t>Celkem Kč</t>
  </si>
  <si>
    <t>Kč/MJ</t>
  </si>
  <si>
    <t>Výměra</t>
  </si>
  <si>
    <t>MJ</t>
  </si>
  <si>
    <t>Popis položky</t>
  </si>
  <si>
    <t>Číslo položky</t>
  </si>
  <si>
    <t>Č.</t>
  </si>
  <si>
    <t xml:space="preserve">Datum:   </t>
  </si>
  <si>
    <t xml:space="preserve">Zpracoval:   </t>
  </si>
  <si>
    <t>………………..</t>
  </si>
  <si>
    <t xml:space="preserve">Zhotovitel: </t>
  </si>
  <si>
    <t>Krajská správa a údržba silnic Středočeského kraje, příspěvková organizace</t>
  </si>
  <si>
    <r>
      <t>Objednatel:</t>
    </r>
    <r>
      <rPr>
        <b/>
        <sz val="9"/>
        <rFont val="Arial CE"/>
        <family val="2"/>
        <charset val="238"/>
      </rPr>
      <t/>
    </r>
  </si>
  <si>
    <t>Místo (lokalita):</t>
  </si>
  <si>
    <t xml:space="preserve">Objekt:                       </t>
  </si>
  <si>
    <t xml:space="preserve">Stavba:    </t>
  </si>
  <si>
    <t xml:space="preserve">ROZPOČET  </t>
  </si>
  <si>
    <t>KSÚS Středočeského kraje příspěvková organizace</t>
  </si>
  <si>
    <t>POMOC PRÁCE ZŘÍZ NEBO ZAJIŠŤ OBJÍŽĎKY A PŘÍSTUP CESTY</t>
  </si>
  <si>
    <t>ŘEZÁNÍ ASFALTOVÉHO KRYTU VOZOVEK TL DO 100MM</t>
  </si>
  <si>
    <t>OČIŠTĚNÍ ASFALT VOZOVEK ZAMETENÍM</t>
  </si>
  <si>
    <t>TĚSNĚNÍ DILATAČ SPAR ASF ZÁLIVKOU PRŮŘ DO 200MM2</t>
  </si>
  <si>
    <t xml:space="preserve">Název stavby: </t>
  </si>
  <si>
    <t>VODOROVNÉ DOPRAVNÍ ZNAČENÍ BARVOU HLADKÉ - DODÁVKA A POKLÁDKA</t>
  </si>
  <si>
    <t>93818</t>
  </si>
  <si>
    <t>572213</t>
  </si>
  <si>
    <t>ČIŠTĚNÍ PŘÍKOPŮ OD NÁNOSU DO 0,25M3/M  (vč. odvozu na skládku)</t>
  </si>
  <si>
    <t>574C06</t>
  </si>
  <si>
    <t>FRÉZOVÁNÍ ZPEVNĚNÝCH PLOCH ASFALTOVÝCH, ODVOZ DO 8KM</t>
  </si>
  <si>
    <t>ODSTRANĚNÍ KRYTU ZPEVNĚNÝCH PLOCH S ASFALT. POJIVEM, ODVOZ DO 8 KM</t>
  </si>
  <si>
    <t>574A34</t>
  </si>
  <si>
    <t>ZPEVNĚNÍ KRAJNIC Z RECYKLOVANÉHO MATERIÁLU TL DO 100MM</t>
  </si>
  <si>
    <t>III/1065 Břežany - Netvořice</t>
  </si>
  <si>
    <t>Škody po zimě 2024</t>
  </si>
  <si>
    <t>Břežany - Netvořice</t>
  </si>
  <si>
    <t>III/1065 BŘEŽANY - NETVOŘICE</t>
  </si>
  <si>
    <t>3,150 - 5,180 km</t>
  </si>
  <si>
    <t>Objednatel</t>
  </si>
  <si>
    <t>Zhotovitel</t>
  </si>
  <si>
    <t>Ing. Aleš Čermák, Ph.D., MBA, ředitel</t>
  </si>
  <si>
    <t>2</t>
  </si>
  <si>
    <t>029113</t>
  </si>
  <si>
    <t>OSTAT POŽADAVKY - GEODETICKÉ ZAMĚŘENÍ - CELKY</t>
  </si>
  <si>
    <t>ks</t>
  </si>
  <si>
    <t>3</t>
  </si>
  <si>
    <t>4</t>
  </si>
  <si>
    <t>5</t>
  </si>
  <si>
    <t>6</t>
  </si>
  <si>
    <t>7</t>
  </si>
  <si>
    <t>8</t>
  </si>
  <si>
    <t>014103.R</t>
  </si>
  <si>
    <t>ULOŽENÍ ODPADU ZE STAVBY NA SKLÁDKU S OPRÁVNĚNÍM K OPĚTOVNÉMU VYUŽITÍ - RECYKLAČNÍ STŘEDISKO</t>
  </si>
  <si>
    <t>t</t>
  </si>
  <si>
    <t>9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</si>
  <si>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</si>
  <si>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10</t>
  </si>
  <si>
    <t>11</t>
  </si>
  <si>
    <t>12</t>
  </si>
  <si>
    <t>13</t>
  </si>
  <si>
    <t>14</t>
  </si>
  <si>
    <t>15</t>
  </si>
  <si>
    <t>16</t>
  </si>
  <si>
    <t>17</t>
  </si>
  <si>
    <t>Zdroj financování:</t>
  </si>
  <si>
    <t xml:space="preserve">ASFALTOVÝ BETON PRO LOŽNÍ VRSTVY ACL 16+, </t>
  </si>
  <si>
    <t>ASFALTOVÝ BETON PRO OBRUSNÉ VRSTVY ACO 11+, TL. 40MM</t>
  </si>
  <si>
    <t>Dodavatel odkoupí recyklát za cenu 70Kč/t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</si>
</sst>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00000"/>
    <numFmt numFmtId="166" formatCode="#,##0.000"/>
  </numFmts>
  <fonts count="32" x14ac:knownFonts="1">
    <font>
      <sz val="8"/>
      <name val="MS Sans Serif"/>
      <charset val="1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color indexed="8"/>
      <name val="Book Antiqua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Arial CE"/>
      <family val="2"/>
      <charset val="238"/>
    </font>
    <font>
      <i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0" fillId="0" borderId="0"/>
  </cellStyleXfs>
  <cellXfs count="165">
    <xf numFmtId="0" fontId="0" fillId="0" borderId="0" xfId="0" applyAlignment="1">
      <protection locked="0"/>
    </xf>
    <xf numFmtId="0" fontId="1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4" fontId="2" fillId="0" borderId="15" xfId="0" applyNumberFormat="1" applyFont="1" applyBorder="1" applyAlignment="1" applyProtection="1">
      <alignment horizontal="right" vertical="center"/>
    </xf>
    <xf numFmtId="4" fontId="2" fillId="0" borderId="16" xfId="0" applyNumberFormat="1" applyFont="1" applyBorder="1" applyAlignment="1" applyProtection="1">
      <alignment horizontal="right" vertical="center"/>
    </xf>
    <xf numFmtId="49" fontId="2" fillId="0" borderId="15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49" fontId="5" fillId="2" borderId="22" xfId="0" applyNumberFormat="1" applyFont="1" applyFill="1" applyBorder="1" applyAlignment="1" applyProtection="1">
      <alignment horizontal="center" vertical="center"/>
    </xf>
    <xf numFmtId="49" fontId="5" fillId="2" borderId="23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/>
      <protection locked="0"/>
    </xf>
    <xf numFmtId="39" fontId="0" fillId="0" borderId="0" xfId="0" applyNumberFormat="1" applyAlignment="1">
      <alignment horizontal="center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center" vertical="top"/>
    </xf>
    <xf numFmtId="4" fontId="9" fillId="0" borderId="26" xfId="0" applyNumberFormat="1" applyFont="1" applyBorder="1" applyAlignment="1" applyProtection="1">
      <alignment vertical="center"/>
    </xf>
    <xf numFmtId="4" fontId="2" fillId="0" borderId="27" xfId="0" applyNumberFormat="1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vertical="center"/>
    </xf>
    <xf numFmtId="4" fontId="2" fillId="0" borderId="28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4" fontId="9" fillId="0" borderId="15" xfId="0" applyNumberFormat="1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4" fontId="2" fillId="0" borderId="17" xfId="0" applyNumberFormat="1" applyFont="1" applyBorder="1" applyAlignment="1" applyProtection="1">
      <alignment vertical="center"/>
    </xf>
    <xf numFmtId="4" fontId="9" fillId="0" borderId="29" xfId="0" applyNumberFormat="1" applyFont="1" applyBorder="1" applyAlignment="1" applyProtection="1">
      <alignment vertical="center"/>
    </xf>
    <xf numFmtId="4" fontId="2" fillId="0" borderId="30" xfId="0" applyNumberFormat="1" applyFont="1" applyBorder="1" applyAlignment="1" applyProtection="1">
      <alignment horizontal="right" vertical="center"/>
    </xf>
    <xf numFmtId="0" fontId="9" fillId="0" borderId="30" xfId="0" applyFont="1" applyBorder="1" applyAlignment="1" applyProtection="1">
      <alignment vertical="center"/>
    </xf>
    <xf numFmtId="4" fontId="2" fillId="0" borderId="31" xfId="0" applyNumberFormat="1" applyFont="1" applyBorder="1" applyAlignment="1" applyProtection="1">
      <alignment vertical="center"/>
    </xf>
    <xf numFmtId="0" fontId="0" fillId="0" borderId="16" xfId="0" applyBorder="1" applyAlignment="1" applyProtection="1">
      <alignment vertical="top"/>
    </xf>
    <xf numFmtId="0" fontId="0" fillId="0" borderId="17" xfId="0" applyBorder="1" applyAlignment="1" applyProtection="1">
      <alignment horizontal="center" vertical="top"/>
    </xf>
    <xf numFmtId="0" fontId="0" fillId="0" borderId="17" xfId="0" applyBorder="1" applyAlignment="1" applyProtection="1">
      <alignment horizontal="center" vertical="top" wrapText="1"/>
    </xf>
    <xf numFmtId="0" fontId="9" fillId="3" borderId="32" xfId="0" applyFont="1" applyFill="1" applyBorder="1" applyAlignment="1" applyProtection="1">
      <alignment horizontal="right" vertical="center"/>
    </xf>
    <xf numFmtId="0" fontId="9" fillId="3" borderId="33" xfId="0" applyFont="1" applyFill="1" applyBorder="1" applyAlignment="1" applyProtection="1">
      <alignment horizontal="right" vertical="center"/>
    </xf>
    <xf numFmtId="0" fontId="9" fillId="3" borderId="33" xfId="0" applyFont="1" applyFill="1" applyBorder="1" applyAlignment="1" applyProtection="1">
      <alignment horizontal="left" vertical="center"/>
    </xf>
    <xf numFmtId="0" fontId="9" fillId="3" borderId="33" xfId="0" applyFont="1" applyFill="1" applyBorder="1" applyAlignment="1" applyProtection="1">
      <alignment vertical="center"/>
    </xf>
    <xf numFmtId="0" fontId="9" fillId="3" borderId="34" xfId="0" applyFont="1" applyFill="1" applyBorder="1" applyAlignment="1" applyProtection="1">
      <alignment horizontal="center" vertical="center"/>
    </xf>
    <xf numFmtId="0" fontId="9" fillId="3" borderId="35" xfId="0" applyFont="1" applyFill="1" applyBorder="1" applyAlignment="1" applyProtection="1">
      <alignment vertic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/>
    </xf>
    <xf numFmtId="39" fontId="16" fillId="0" borderId="0" xfId="0" applyNumberFormat="1" applyFont="1" applyAlignment="1" applyProtection="1">
      <alignment horizontal="center" vertical="top"/>
    </xf>
    <xf numFmtId="39" fontId="16" fillId="0" borderId="0" xfId="0" applyNumberFormat="1" applyFont="1" applyAlignment="1" applyProtection="1">
      <alignment horizontal="right" vertical="top"/>
    </xf>
    <xf numFmtId="164" fontId="17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left" vertical="top" wrapText="1"/>
    </xf>
    <xf numFmtId="37" fontId="14" fillId="0" borderId="0" xfId="0" applyNumberFormat="1" applyFont="1" applyAlignment="1" applyProtection="1">
      <alignment horizontal="center" vertical="top"/>
    </xf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23" fillId="0" borderId="16" xfId="0" applyNumberFormat="1" applyFont="1" applyBorder="1" applyAlignment="1">
      <alignment horizontal="left" vertical="center"/>
      <protection locked="0"/>
    </xf>
    <xf numFmtId="0" fontId="23" fillId="0" borderId="16" xfId="0" applyFont="1" applyBorder="1" applyAlignment="1">
      <alignment vertical="center"/>
      <protection locked="0"/>
    </xf>
    <xf numFmtId="164" fontId="17" fillId="0" borderId="16" xfId="0" applyNumberFormat="1" applyFont="1" applyBorder="1" applyAlignment="1">
      <alignment horizontal="right" vertical="center"/>
      <protection locked="0"/>
    </xf>
    <xf numFmtId="39" fontId="18" fillId="0" borderId="16" xfId="0" applyNumberFormat="1" applyFont="1" applyBorder="1" applyAlignment="1">
      <alignment horizontal="right" vertical="center"/>
      <protection locked="0"/>
    </xf>
    <xf numFmtId="39" fontId="17" fillId="0" borderId="16" xfId="0" applyNumberFormat="1" applyFont="1" applyBorder="1" applyAlignment="1">
      <alignment horizontal="right" vertical="center"/>
      <protection locked="0"/>
    </xf>
    <xf numFmtId="165" fontId="23" fillId="0" borderId="16" xfId="0" applyNumberFormat="1" applyFont="1" applyBorder="1" applyAlignment="1">
      <alignment horizontal="left" vertical="center"/>
      <protection locked="0"/>
    </xf>
    <xf numFmtId="0" fontId="25" fillId="0" borderId="16" xfId="0" applyFont="1" applyBorder="1" applyAlignment="1">
      <alignment horizontal="left" vertical="center" wrapText="1"/>
      <protection locked="0"/>
    </xf>
    <xf numFmtId="0" fontId="23" fillId="0" borderId="16" xfId="0" applyFont="1" applyBorder="1" applyAlignment="1">
      <alignment horizontal="left" vertical="center"/>
      <protection locked="0"/>
    </xf>
    <xf numFmtId="0" fontId="23" fillId="0" borderId="16" xfId="0" applyFont="1" applyBorder="1" applyAlignment="1">
      <alignment vertical="center" wrapText="1"/>
      <protection locked="0"/>
    </xf>
    <xf numFmtId="166" fontId="24" fillId="0" borderId="16" xfId="0" applyNumberFormat="1" applyFont="1" applyBorder="1" applyAlignment="1">
      <alignment vertical="center"/>
      <protection locked="0"/>
    </xf>
    <xf numFmtId="0" fontId="23" fillId="0" borderId="16" xfId="0" applyFont="1" applyBorder="1" applyAlignment="1">
      <alignment horizontal="left" vertical="center" wrapText="1"/>
      <protection locked="0"/>
    </xf>
    <xf numFmtId="0" fontId="27" fillId="0" borderId="0" xfId="0" applyFont="1" applyAlignment="1">
      <protection locked="0"/>
    </xf>
    <xf numFmtId="39" fontId="17" fillId="5" borderId="16" xfId="0" applyNumberFormat="1" applyFont="1" applyFill="1" applyBorder="1" applyAlignment="1">
      <alignment horizontal="right" vertical="center"/>
      <protection locked="0"/>
    </xf>
    <xf numFmtId="49" fontId="1" fillId="0" borderId="17" xfId="0" applyNumberFormat="1" applyFont="1" applyBorder="1" applyAlignment="1" applyProtection="1">
      <alignment horizontal="left" vertical="center"/>
    </xf>
    <xf numFmtId="49" fontId="7" fillId="0" borderId="17" xfId="0" applyNumberFormat="1" applyFont="1" applyBorder="1" applyAlignment="1" applyProtection="1">
      <alignment horizontal="left" vertical="center"/>
    </xf>
    <xf numFmtId="49" fontId="23" fillId="0" borderId="24" xfId="0" applyNumberFormat="1" applyFont="1" applyBorder="1" applyAlignment="1">
      <alignment horizontal="left" vertical="center"/>
      <protection locked="0"/>
    </xf>
    <xf numFmtId="0" fontId="23" fillId="0" borderId="30" xfId="0" applyFont="1" applyBorder="1" applyAlignment="1">
      <alignment vertical="center"/>
      <protection locked="0"/>
    </xf>
    <xf numFmtId="0" fontId="27" fillId="0" borderId="30" xfId="0" applyFont="1" applyBorder="1" applyAlignment="1">
      <alignment horizontal="left" vertical="center"/>
      <protection locked="0"/>
    </xf>
    <xf numFmtId="4" fontId="23" fillId="0" borderId="30" xfId="0" applyNumberFormat="1" applyFont="1" applyBorder="1" applyAlignment="1">
      <alignment vertical="center"/>
      <protection locked="0"/>
    </xf>
    <xf numFmtId="0" fontId="23" fillId="0" borderId="17" xfId="0" applyFont="1" applyBorder="1" applyAlignment="1">
      <alignment horizontal="left" vertical="center"/>
      <protection locked="0"/>
    </xf>
    <xf numFmtId="0" fontId="27" fillId="0" borderId="16" xfId="0" applyFont="1" applyBorder="1" applyAlignment="1" applyProtection="1">
      <alignment horizontal="left" vertical="center"/>
    </xf>
    <xf numFmtId="2" fontId="28" fillId="0" borderId="16" xfId="0" applyNumberFormat="1" applyFont="1" applyBorder="1" applyAlignment="1" applyProtection="1">
      <alignment vertical="center"/>
    </xf>
    <xf numFmtId="39" fontId="29" fillId="0" borderId="16" xfId="0" applyNumberFormat="1" applyFont="1" applyBorder="1" applyAlignment="1" applyProtection="1">
      <alignment vertical="center"/>
    </xf>
    <xf numFmtId="49" fontId="30" fillId="0" borderId="17" xfId="1" applyNumberFormat="1" applyFont="1" applyBorder="1" applyAlignment="1" applyProtection="1">
      <alignment horizontal="left" vertical="center" wrapText="1"/>
      <protection locked="0"/>
    </xf>
    <xf numFmtId="0" fontId="31" fillId="0" borderId="0" xfId="1" applyFont="1" applyAlignment="1" applyProtection="1">
      <alignment horizontal="left" vertical="center" wrapText="1"/>
      <protection locked="0"/>
    </xf>
    <xf numFmtId="0" fontId="9" fillId="0" borderId="37" xfId="0" applyFont="1" applyBorder="1" applyAlignment="1" applyProtection="1">
      <alignment horizontal="center" vertical="center"/>
    </xf>
    <xf numFmtId="2" fontId="2" fillId="0" borderId="37" xfId="0" applyNumberFormat="1" applyFont="1" applyBorder="1" applyAlignment="1" applyProtection="1">
      <alignment vertical="top"/>
    </xf>
    <xf numFmtId="39" fontId="2" fillId="0" borderId="37" xfId="0" applyNumberFormat="1" applyFont="1" applyBorder="1" applyAlignment="1" applyProtection="1">
      <alignment vertical="top"/>
    </xf>
    <xf numFmtId="49" fontId="1" fillId="0" borderId="38" xfId="0" applyNumberFormat="1" applyFont="1" applyBorder="1" applyAlignment="1" applyProtection="1">
      <alignment horizontal="left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2" fillId="4" borderId="12" xfId="0" applyNumberFormat="1" applyFont="1" applyFill="1" applyBorder="1" applyAlignment="1" applyProtection="1">
      <alignment horizontal="center" vertical="center"/>
    </xf>
    <xf numFmtId="0" fontId="22" fillId="4" borderId="11" xfId="0" applyFont="1" applyFill="1" applyBorder="1" applyAlignment="1" applyProtection="1">
      <alignment horizontal="center" vertical="center"/>
    </xf>
    <xf numFmtId="0" fontId="22" fillId="4" borderId="13" xfId="0" applyFont="1" applyFill="1" applyBorder="1" applyAlignment="1" applyProtection="1">
      <alignment horizontal="center" vertical="center"/>
    </xf>
    <xf numFmtId="0" fontId="22" fillId="4" borderId="10" xfId="0" applyFont="1" applyFill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49" fontId="22" fillId="0" borderId="7" xfId="0" applyNumberFormat="1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2" fillId="0" borderId="3" xfId="0" applyNumberFormat="1" applyFont="1" applyBorder="1" applyAlignment="1" applyProtection="1">
      <alignment horizontal="left" vertical="center"/>
    </xf>
    <xf numFmtId="0" fontId="22" fillId="0" borderId="2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horizontal="left" vertical="center"/>
    </xf>
    <xf numFmtId="0" fontId="22" fillId="0" borderId="8" xfId="0" applyFont="1" applyBorder="1" applyAlignment="1" applyProtection="1">
      <alignment horizontal="left" vertical="center"/>
    </xf>
    <xf numFmtId="49" fontId="3" fillId="2" borderId="17" xfId="0" applyNumberFormat="1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49" fontId="3" fillId="2" borderId="16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49" fontId="2" fillId="0" borderId="16" xfId="0" applyNumberFormat="1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49" fontId="3" fillId="0" borderId="16" xfId="0" applyNumberFormat="1" applyFont="1" applyBorder="1" applyAlignment="1" applyProtection="1">
      <alignment horizontal="left" vertical="center"/>
    </xf>
    <xf numFmtId="49" fontId="6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49" fontId="4" fillId="0" borderId="22" xfId="0" applyNumberFormat="1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49" fontId="1" fillId="0" borderId="15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horizontal="left" vertical="center"/>
    </xf>
    <xf numFmtId="14" fontId="1" fillId="0" borderId="15" xfId="0" applyNumberFormat="1" applyFont="1" applyBorder="1" applyAlignment="1" applyProtection="1">
      <alignment horizontal="left" vertical="center"/>
    </xf>
    <xf numFmtId="14" fontId="1" fillId="0" borderId="16" xfId="0" applyNumberFormat="1" applyFont="1" applyBorder="1" applyAlignment="1" applyProtection="1">
      <alignment horizontal="left" vertical="center"/>
    </xf>
    <xf numFmtId="49" fontId="7" fillId="0" borderId="12" xfId="0" applyNumberFormat="1" applyFont="1" applyBorder="1" applyAlignment="1" applyProtection="1">
      <alignment horizontal="center" wrapText="1"/>
    </xf>
    <xf numFmtId="0" fontId="7" fillId="0" borderId="13" xfId="0" applyFont="1" applyBorder="1" applyAlignment="1" applyProtection="1">
      <alignment horizontal="center" wrapText="1"/>
    </xf>
    <xf numFmtId="0" fontId="7" fillId="0" borderId="25" xfId="0" applyFont="1" applyBorder="1" applyAlignment="1" applyProtection="1">
      <alignment horizontal="center" wrapText="1"/>
    </xf>
    <xf numFmtId="0" fontId="7" fillId="0" borderId="24" xfId="0" applyFont="1" applyBorder="1" applyAlignment="1" applyProtection="1">
      <alignment horizontal="center" wrapText="1"/>
    </xf>
    <xf numFmtId="49" fontId="26" fillId="0" borderId="12" xfId="0" applyNumberFormat="1" applyFont="1" applyBorder="1" applyAlignment="1" applyProtection="1">
      <alignment horizontal="center"/>
    </xf>
    <xf numFmtId="0" fontId="26" fillId="0" borderId="13" xfId="0" applyFont="1" applyBorder="1" applyAlignment="1" applyProtection="1">
      <alignment horizontal="center"/>
    </xf>
    <xf numFmtId="0" fontId="26" fillId="0" borderId="25" xfId="0" applyFont="1" applyBorder="1" applyAlignment="1" applyProtection="1">
      <alignment horizontal="center"/>
    </xf>
    <xf numFmtId="0" fontId="26" fillId="0" borderId="24" xfId="0" applyFont="1" applyBorder="1" applyAlignment="1" applyProtection="1">
      <alignment horizont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49" fontId="7" fillId="0" borderId="22" xfId="0" applyNumberFormat="1" applyFont="1" applyBorder="1" applyAlignment="1" applyProtection="1">
      <alignment horizontal="center" wrapText="1"/>
    </xf>
    <xf numFmtId="49" fontId="7" fillId="0" borderId="16" xfId="0" applyNumberFormat="1" applyFont="1" applyBorder="1" applyAlignment="1" applyProtection="1">
      <alignment horizontal="center" wrapText="1"/>
    </xf>
    <xf numFmtId="49" fontId="1" fillId="0" borderId="22" xfId="0" applyNumberFormat="1" applyFont="1" applyBorder="1" applyAlignment="1" applyProtection="1">
      <alignment horizontal="left" vertical="center"/>
    </xf>
    <xf numFmtId="49" fontId="7" fillId="0" borderId="36" xfId="0" applyNumberFormat="1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  <protection locked="0"/>
    </xf>
    <xf numFmtId="0" fontId="2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14" fontId="12" fillId="0" borderId="0" xfId="0" applyNumberFormat="1" applyFont="1" applyAlignment="1" applyProtection="1">
      <alignment horizontal="left" vertical="center"/>
    </xf>
    <xf numFmtId="0" fontId="0" fillId="0" borderId="16" xfId="0" applyBorder="1" applyAlignment="1" applyProtection="1">
      <alignment vertical="top" wrapText="1"/>
    </xf>
  </cellXfs>
  <cellStyles count="2">
    <cellStyle name="Normální" xfId="0" builtinId="0"/>
    <cellStyle name="Normální 2" xfId="1" xr:uid="{7FA2CA77-4E88-496B-9CD5-00719FC945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31</xdr:row>
      <xdr:rowOff>38100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workbookViewId="0">
      <selection activeCell="C10" sqref="C10:D11"/>
    </sheetView>
  </sheetViews>
  <sheetFormatPr defaultColWidth="13.33203125" defaultRowHeight="12.75" x14ac:dyDescent="0.15"/>
  <cols>
    <col min="1" max="1" width="13.33203125" style="1" customWidth="1"/>
    <col min="2" max="2" width="11.83203125" style="1" customWidth="1"/>
    <col min="3" max="3" width="25.33203125" style="1" customWidth="1"/>
    <col min="4" max="4" width="23.5" style="1" customWidth="1"/>
    <col min="5" max="5" width="16.33203125" style="1" customWidth="1"/>
    <col min="6" max="6" width="26.33203125" style="1" customWidth="1"/>
    <col min="7" max="7" width="13.33203125" style="1" customWidth="1"/>
    <col min="8" max="8" width="13.83203125" style="1" customWidth="1"/>
    <col min="9" max="9" width="34.6640625" style="1" customWidth="1"/>
    <col min="10" max="10" width="13.33203125" style="1"/>
    <col min="11" max="11" width="13.6640625" style="1" bestFit="1" customWidth="1"/>
    <col min="12" max="16384" width="13.33203125" style="1"/>
  </cols>
  <sheetData>
    <row r="1" spans="1:11" ht="28.7" customHeight="1" thickBot="1" x14ac:dyDescent="0.2">
      <c r="A1" s="148" t="s">
        <v>47</v>
      </c>
      <c r="B1" s="149"/>
      <c r="C1" s="149"/>
      <c r="D1" s="149"/>
      <c r="E1" s="149"/>
      <c r="F1" s="149"/>
      <c r="G1" s="149"/>
      <c r="H1" s="149"/>
      <c r="I1" s="149"/>
    </row>
    <row r="2" spans="1:11" ht="12.75" customHeight="1" x14ac:dyDescent="0.15">
      <c r="A2" s="150" t="s">
        <v>82</v>
      </c>
      <c r="B2" s="151"/>
      <c r="C2" s="152" t="s">
        <v>92</v>
      </c>
      <c r="D2" s="152"/>
      <c r="E2" s="154" t="s">
        <v>46</v>
      </c>
      <c r="F2" s="155" t="s">
        <v>77</v>
      </c>
      <c r="G2" s="156"/>
      <c r="H2" s="154" t="s">
        <v>39</v>
      </c>
      <c r="I2" s="159" t="s">
        <v>45</v>
      </c>
    </row>
    <row r="3" spans="1:11" x14ac:dyDescent="0.15">
      <c r="A3" s="136"/>
      <c r="B3" s="135"/>
      <c r="C3" s="153"/>
      <c r="D3" s="153"/>
      <c r="E3" s="135"/>
      <c r="F3" s="157"/>
      <c r="G3" s="158"/>
      <c r="H3" s="135"/>
      <c r="I3" s="133"/>
    </row>
    <row r="4" spans="1:11" x14ac:dyDescent="0.15">
      <c r="A4" s="134" t="s">
        <v>44</v>
      </c>
      <c r="B4" s="135"/>
      <c r="C4" s="144" t="s">
        <v>93</v>
      </c>
      <c r="D4" s="145"/>
      <c r="E4" s="137" t="s">
        <v>43</v>
      </c>
      <c r="F4" s="137"/>
      <c r="G4" s="135"/>
      <c r="H4" s="137" t="s">
        <v>39</v>
      </c>
      <c r="I4" s="132"/>
    </row>
    <row r="5" spans="1:11" x14ac:dyDescent="0.15">
      <c r="A5" s="136"/>
      <c r="B5" s="135"/>
      <c r="C5" s="146"/>
      <c r="D5" s="147"/>
      <c r="E5" s="135"/>
      <c r="F5" s="135"/>
      <c r="G5" s="135"/>
      <c r="H5" s="135"/>
      <c r="I5" s="133"/>
    </row>
    <row r="6" spans="1:11" ht="13.15" customHeight="1" x14ac:dyDescent="0.15">
      <c r="A6" s="134" t="s">
        <v>42</v>
      </c>
      <c r="B6" s="135"/>
      <c r="C6" s="140" t="s">
        <v>96</v>
      </c>
      <c r="D6" s="141"/>
      <c r="E6" s="137" t="s">
        <v>40</v>
      </c>
      <c r="F6" s="137"/>
      <c r="G6" s="135"/>
      <c r="H6" s="137" t="s">
        <v>39</v>
      </c>
      <c r="I6" s="132"/>
    </row>
    <row r="7" spans="1:11" x14ac:dyDescent="0.15">
      <c r="A7" s="136"/>
      <c r="B7" s="135"/>
      <c r="C7" s="142"/>
      <c r="D7" s="143"/>
      <c r="E7" s="135"/>
      <c r="F7" s="135"/>
      <c r="G7" s="135"/>
      <c r="H7" s="135"/>
      <c r="I7" s="133"/>
    </row>
    <row r="8" spans="1:11" x14ac:dyDescent="0.15">
      <c r="A8" s="134" t="s">
        <v>38</v>
      </c>
      <c r="B8" s="135"/>
      <c r="C8" s="139"/>
      <c r="D8" s="135"/>
      <c r="E8" s="137" t="s">
        <v>37</v>
      </c>
      <c r="F8" s="135"/>
      <c r="G8" s="135"/>
      <c r="H8" s="137" t="s">
        <v>36</v>
      </c>
      <c r="I8" s="132"/>
    </row>
    <row r="9" spans="1:11" x14ac:dyDescent="0.15">
      <c r="A9" s="136"/>
      <c r="B9" s="135"/>
      <c r="C9" s="135"/>
      <c r="D9" s="135"/>
      <c r="E9" s="135"/>
      <c r="F9" s="135"/>
      <c r="G9" s="135"/>
      <c r="H9" s="135"/>
      <c r="I9" s="133"/>
    </row>
    <row r="10" spans="1:11" x14ac:dyDescent="0.15">
      <c r="A10" s="134" t="s">
        <v>123</v>
      </c>
      <c r="B10" s="135"/>
      <c r="C10" s="137"/>
      <c r="D10" s="135"/>
      <c r="E10" s="137" t="s">
        <v>35</v>
      </c>
      <c r="F10" s="137"/>
      <c r="G10" s="135"/>
      <c r="H10" s="137" t="s">
        <v>34</v>
      </c>
      <c r="I10" s="138"/>
    </row>
    <row r="11" spans="1:11" x14ac:dyDescent="0.15">
      <c r="A11" s="136"/>
      <c r="B11" s="135"/>
      <c r="C11" s="135"/>
      <c r="D11" s="135"/>
      <c r="E11" s="135"/>
      <c r="F11" s="135"/>
      <c r="G11" s="135"/>
      <c r="H11" s="135"/>
      <c r="I11" s="133"/>
    </row>
    <row r="12" spans="1:11" ht="23.45" customHeight="1" thickBot="1" x14ac:dyDescent="0.2">
      <c r="A12" s="126" t="s">
        <v>33</v>
      </c>
      <c r="B12" s="127"/>
      <c r="C12" s="127"/>
      <c r="D12" s="127"/>
      <c r="E12" s="127"/>
      <c r="F12" s="127"/>
      <c r="G12" s="127"/>
      <c r="H12" s="127"/>
      <c r="I12" s="128"/>
    </row>
    <row r="13" spans="1:11" ht="26.45" customHeight="1" x14ac:dyDescent="0.15">
      <c r="A13" s="17" t="s">
        <v>32</v>
      </c>
      <c r="B13" s="129" t="s">
        <v>31</v>
      </c>
      <c r="C13" s="130"/>
      <c r="D13" s="16" t="s">
        <v>30</v>
      </c>
      <c r="E13" s="129" t="s">
        <v>29</v>
      </c>
      <c r="F13" s="130"/>
      <c r="G13" s="16" t="s">
        <v>28</v>
      </c>
      <c r="H13" s="129" t="s">
        <v>27</v>
      </c>
      <c r="I13" s="131"/>
    </row>
    <row r="14" spans="1:11" ht="15.2" customHeight="1" x14ac:dyDescent="0.15">
      <c r="A14" s="14" t="s">
        <v>26</v>
      </c>
      <c r="B14" s="13" t="s">
        <v>16</v>
      </c>
      <c r="C14" s="10">
        <f>SUM(rozpočet!G28)</f>
        <v>0</v>
      </c>
      <c r="D14" s="123" t="s">
        <v>25</v>
      </c>
      <c r="E14" s="124"/>
      <c r="F14" s="10">
        <v>0</v>
      </c>
      <c r="G14" s="123" t="s">
        <v>24</v>
      </c>
      <c r="H14" s="124"/>
      <c r="I14" s="9">
        <v>0</v>
      </c>
    </row>
    <row r="15" spans="1:11" ht="15.2" customHeight="1" x14ac:dyDescent="0.15">
      <c r="A15" s="14"/>
      <c r="B15" s="13" t="s">
        <v>14</v>
      </c>
      <c r="C15" s="10">
        <v>0</v>
      </c>
      <c r="D15" s="123" t="s">
        <v>23</v>
      </c>
      <c r="E15" s="124"/>
      <c r="F15" s="10">
        <v>0</v>
      </c>
      <c r="G15" s="123" t="s">
        <v>22</v>
      </c>
      <c r="H15" s="124"/>
      <c r="I15" s="9">
        <v>0</v>
      </c>
      <c r="K15" s="15"/>
    </row>
    <row r="16" spans="1:11" ht="15.2" customHeight="1" x14ac:dyDescent="0.15">
      <c r="A16" s="14" t="s">
        <v>21</v>
      </c>
      <c r="B16" s="13" t="s">
        <v>16</v>
      </c>
      <c r="C16" s="10">
        <v>0</v>
      </c>
      <c r="D16" s="123" t="s">
        <v>20</v>
      </c>
      <c r="E16" s="124"/>
      <c r="F16" s="10">
        <v>0</v>
      </c>
      <c r="G16" s="123" t="s">
        <v>19</v>
      </c>
      <c r="H16" s="124"/>
      <c r="I16" s="9">
        <v>0</v>
      </c>
    </row>
    <row r="17" spans="1:9" ht="15.2" customHeight="1" x14ac:dyDescent="0.15">
      <c r="A17" s="14"/>
      <c r="B17" s="13" t="s">
        <v>14</v>
      </c>
      <c r="C17" s="10">
        <v>0</v>
      </c>
      <c r="D17" s="123"/>
      <c r="E17" s="124"/>
      <c r="F17" s="12"/>
      <c r="G17" s="123" t="s">
        <v>18</v>
      </c>
      <c r="H17" s="124"/>
      <c r="I17" s="9">
        <v>0</v>
      </c>
    </row>
    <row r="18" spans="1:9" ht="15.2" customHeight="1" x14ac:dyDescent="0.15">
      <c r="A18" s="14" t="s">
        <v>17</v>
      </c>
      <c r="B18" s="13" t="s">
        <v>16</v>
      </c>
      <c r="C18" s="10">
        <v>0</v>
      </c>
      <c r="D18" s="123"/>
      <c r="E18" s="124"/>
      <c r="F18" s="12"/>
      <c r="G18" s="123" t="s">
        <v>15</v>
      </c>
      <c r="H18" s="124"/>
      <c r="I18" s="9">
        <v>0</v>
      </c>
    </row>
    <row r="19" spans="1:9" ht="15.2" customHeight="1" x14ac:dyDescent="0.15">
      <c r="A19" s="14"/>
      <c r="B19" s="13" t="s">
        <v>14</v>
      </c>
      <c r="C19" s="10">
        <v>0</v>
      </c>
      <c r="D19" s="123"/>
      <c r="E19" s="124"/>
      <c r="F19" s="12"/>
      <c r="G19" s="123" t="s">
        <v>13</v>
      </c>
      <c r="H19" s="124"/>
      <c r="I19" s="9">
        <v>0</v>
      </c>
    </row>
    <row r="20" spans="1:9" ht="15.2" customHeight="1" x14ac:dyDescent="0.15">
      <c r="A20" s="121" t="s">
        <v>12</v>
      </c>
      <c r="B20" s="122"/>
      <c r="C20" s="10">
        <v>0</v>
      </c>
      <c r="D20" s="123"/>
      <c r="E20" s="124"/>
      <c r="F20" s="12"/>
      <c r="G20" s="123"/>
      <c r="H20" s="124"/>
      <c r="I20" s="11"/>
    </row>
    <row r="21" spans="1:9" ht="15.2" customHeight="1" x14ac:dyDescent="0.15">
      <c r="A21" s="121" t="s">
        <v>11</v>
      </c>
      <c r="B21" s="122"/>
      <c r="C21" s="10">
        <v>0</v>
      </c>
      <c r="D21" s="123"/>
      <c r="E21" s="124"/>
      <c r="F21" s="12"/>
      <c r="G21" s="123"/>
      <c r="H21" s="124"/>
      <c r="I21" s="11"/>
    </row>
    <row r="22" spans="1:9" ht="16.7" customHeight="1" x14ac:dyDescent="0.15">
      <c r="A22" s="121" t="s">
        <v>10</v>
      </c>
      <c r="B22" s="122"/>
      <c r="C22" s="10">
        <f>SUM(C14:C21)</f>
        <v>0</v>
      </c>
      <c r="D22" s="125" t="s">
        <v>9</v>
      </c>
      <c r="E22" s="122"/>
      <c r="F22" s="10">
        <f>SUM(F14:F21)</f>
        <v>0</v>
      </c>
      <c r="G22" s="125" t="s">
        <v>8</v>
      </c>
      <c r="H22" s="122"/>
      <c r="I22" s="9">
        <f>SUM(I14:I21)</f>
        <v>0</v>
      </c>
    </row>
    <row r="23" spans="1:9" x14ac:dyDescent="0.15">
      <c r="A23" s="8"/>
      <c r="B23" s="7"/>
      <c r="C23" s="7"/>
      <c r="D23" s="7"/>
      <c r="E23" s="7"/>
      <c r="F23" s="7"/>
      <c r="G23" s="7"/>
      <c r="H23" s="7"/>
      <c r="I23" s="6"/>
    </row>
    <row r="24" spans="1:9" ht="15.2" customHeight="1" x14ac:dyDescent="0.15">
      <c r="A24" s="118" t="s">
        <v>7</v>
      </c>
      <c r="B24" s="119"/>
      <c r="C24" s="5">
        <v>0</v>
      </c>
      <c r="I24" s="2"/>
    </row>
    <row r="25" spans="1:9" ht="15.2" customHeight="1" x14ac:dyDescent="0.15">
      <c r="A25" s="118" t="s">
        <v>6</v>
      </c>
      <c r="B25" s="119"/>
      <c r="C25" s="5">
        <v>0</v>
      </c>
      <c r="D25" s="120" t="s">
        <v>5</v>
      </c>
      <c r="E25" s="119"/>
      <c r="F25" s="5">
        <f>ROUND(C25*(14/100),2)</f>
        <v>0</v>
      </c>
      <c r="G25" s="120" t="s">
        <v>4</v>
      </c>
      <c r="H25" s="119"/>
      <c r="I25" s="4">
        <f>SUM(C24:C26)</f>
        <v>0</v>
      </c>
    </row>
    <row r="26" spans="1:9" ht="15.2" customHeight="1" x14ac:dyDescent="0.15">
      <c r="A26" s="118" t="s">
        <v>3</v>
      </c>
      <c r="B26" s="119"/>
      <c r="C26" s="5">
        <f>C22+F22*I22</f>
        <v>0</v>
      </c>
      <c r="D26" s="120" t="s">
        <v>2</v>
      </c>
      <c r="E26" s="119"/>
      <c r="F26" s="5">
        <f>ROUND(C26*(21/100),2)</f>
        <v>0</v>
      </c>
      <c r="G26" s="120" t="s">
        <v>1</v>
      </c>
      <c r="H26" s="119"/>
      <c r="I26" s="4">
        <f>SUM(F25:F26)+I25</f>
        <v>0</v>
      </c>
    </row>
    <row r="27" spans="1:9" x14ac:dyDescent="0.15">
      <c r="A27" s="3"/>
      <c r="I27" s="2"/>
    </row>
    <row r="28" spans="1:9" ht="14.45" customHeight="1" x14ac:dyDescent="0.15">
      <c r="A28" s="94"/>
      <c r="B28" s="95"/>
      <c r="C28" s="96"/>
      <c r="D28" s="103" t="s">
        <v>97</v>
      </c>
      <c r="E28" s="104"/>
      <c r="F28" s="105"/>
      <c r="G28" s="103" t="s">
        <v>98</v>
      </c>
      <c r="H28" s="104"/>
      <c r="I28" s="106"/>
    </row>
    <row r="29" spans="1:9" ht="14.45" customHeight="1" x14ac:dyDescent="0.15">
      <c r="A29" s="97"/>
      <c r="B29" s="98"/>
      <c r="C29" s="99"/>
      <c r="D29" s="107" t="s">
        <v>99</v>
      </c>
      <c r="E29" s="108"/>
      <c r="F29" s="109"/>
      <c r="G29" s="110"/>
      <c r="H29" s="111"/>
      <c r="I29" s="112"/>
    </row>
    <row r="30" spans="1:9" ht="14.45" customHeight="1" x14ac:dyDescent="0.15">
      <c r="A30" s="97"/>
      <c r="B30" s="98"/>
      <c r="C30" s="99"/>
      <c r="D30" s="110"/>
      <c r="E30" s="111"/>
      <c r="F30" s="117"/>
      <c r="G30" s="110"/>
      <c r="H30" s="111"/>
      <c r="I30" s="112"/>
    </row>
    <row r="31" spans="1:9" ht="14.45" customHeight="1" x14ac:dyDescent="0.15">
      <c r="A31" s="97"/>
      <c r="B31" s="98"/>
      <c r="C31" s="99"/>
      <c r="D31" s="110"/>
      <c r="E31" s="111"/>
      <c r="F31" s="117"/>
      <c r="G31" s="110"/>
      <c r="H31" s="111"/>
      <c r="I31" s="112"/>
    </row>
    <row r="32" spans="1:9" ht="25.5" customHeight="1" thickBot="1" x14ac:dyDescent="0.2">
      <c r="A32" s="100"/>
      <c r="B32" s="101"/>
      <c r="C32" s="102"/>
      <c r="D32" s="113" t="s">
        <v>0</v>
      </c>
      <c r="E32" s="114"/>
      <c r="F32" s="115"/>
      <c r="G32" s="113" t="s">
        <v>0</v>
      </c>
      <c r="H32" s="114"/>
      <c r="I32" s="116"/>
    </row>
  </sheetData>
  <mergeCells count="74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A24:B24"/>
    <mergeCell ref="A25:B25"/>
    <mergeCell ref="D25:E25"/>
    <mergeCell ref="G25:H25"/>
    <mergeCell ref="A26:B26"/>
    <mergeCell ref="D26:E26"/>
    <mergeCell ref="G26:H26"/>
    <mergeCell ref="A28:C32"/>
    <mergeCell ref="D28:F28"/>
    <mergeCell ref="G28:I28"/>
    <mergeCell ref="D29:F29"/>
    <mergeCell ref="G29:I29"/>
    <mergeCell ref="D32:F32"/>
    <mergeCell ref="G32:I32"/>
    <mergeCell ref="D30:F30"/>
    <mergeCell ref="G30:I30"/>
    <mergeCell ref="D31:F31"/>
    <mergeCell ref="G31:I31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5"/>
  <sheetViews>
    <sheetView showGridLines="0" tabSelected="1" zoomScale="110" zoomScaleNormal="110" workbookViewId="0">
      <selection activeCell="I13" sqref="I13"/>
    </sheetView>
  </sheetViews>
  <sheetFormatPr defaultColWidth="10.5" defaultRowHeight="12" customHeight="1" x14ac:dyDescent="0.15"/>
  <cols>
    <col min="1" max="1" width="3.6640625" style="18" customWidth="1"/>
    <col min="2" max="2" width="17.83203125" style="23" customWidth="1"/>
    <col min="3" max="3" width="92.33203125" style="22" customWidth="1"/>
    <col min="4" max="4" width="10.1640625" style="22" customWidth="1"/>
    <col min="5" max="5" width="15.33203125" style="22" customWidth="1"/>
    <col min="6" max="6" width="17.1640625" style="21" customWidth="1"/>
    <col min="7" max="7" width="25.6640625" style="20" customWidth="1"/>
    <col min="8" max="8" width="14.33203125" style="19" customWidth="1"/>
    <col min="9" max="9" width="24.83203125" style="18" customWidth="1"/>
    <col min="10" max="16384" width="10.5" style="18"/>
  </cols>
  <sheetData>
    <row r="1" spans="1:9" ht="27.75" customHeight="1" x14ac:dyDescent="0.15">
      <c r="A1" s="161" t="s">
        <v>76</v>
      </c>
      <c r="B1" s="161"/>
      <c r="C1" s="161"/>
      <c r="D1" s="161"/>
      <c r="E1" s="161"/>
      <c r="F1" s="161"/>
      <c r="G1" s="161"/>
      <c r="H1" s="64"/>
    </row>
    <row r="2" spans="1:9" ht="12.75" customHeight="1" x14ac:dyDescent="0.2">
      <c r="B2" s="50" t="s">
        <v>75</v>
      </c>
      <c r="C2" s="76" t="s">
        <v>95</v>
      </c>
      <c r="D2" s="63" t="s">
        <v>41</v>
      </c>
      <c r="E2" s="61"/>
      <c r="F2" s="61"/>
      <c r="G2" s="61"/>
      <c r="H2" s="60"/>
    </row>
    <row r="3" spans="1:9" ht="12.75" customHeight="1" x14ac:dyDescent="0.2">
      <c r="B3" s="50" t="s">
        <v>74</v>
      </c>
      <c r="C3" s="53" t="s">
        <v>96</v>
      </c>
      <c r="D3" s="61"/>
      <c r="E3" s="61"/>
      <c r="F3" s="52"/>
      <c r="G3" s="61"/>
      <c r="H3" s="60"/>
    </row>
    <row r="4" spans="1:9" ht="13.5" customHeight="1" x14ac:dyDescent="0.2">
      <c r="B4" s="50" t="s">
        <v>73</v>
      </c>
      <c r="C4" s="53" t="s">
        <v>94</v>
      </c>
      <c r="D4" s="62"/>
      <c r="E4" s="61"/>
      <c r="F4" s="61"/>
      <c r="G4" s="61"/>
      <c r="H4" s="60"/>
    </row>
    <row r="5" spans="1:9" ht="1.5" customHeight="1" x14ac:dyDescent="0.15">
      <c r="B5" s="59"/>
      <c r="C5" s="49"/>
      <c r="D5" s="58"/>
      <c r="E5" s="57"/>
      <c r="F5" s="56"/>
      <c r="G5" s="55"/>
      <c r="H5" s="54"/>
    </row>
    <row r="6" spans="1:9" ht="20.25" customHeight="1" x14ac:dyDescent="0.2">
      <c r="B6" s="50" t="s">
        <v>72</v>
      </c>
      <c r="C6" s="53" t="s">
        <v>71</v>
      </c>
      <c r="D6" s="51"/>
      <c r="E6" s="52"/>
      <c r="F6" s="52"/>
      <c r="G6" s="52"/>
      <c r="H6" s="47"/>
    </row>
    <row r="7" spans="1:9" ht="12.75" customHeight="1" x14ac:dyDescent="0.2">
      <c r="B7" s="50" t="s">
        <v>70</v>
      </c>
      <c r="C7" s="50" t="s">
        <v>69</v>
      </c>
      <c r="D7" s="51"/>
      <c r="E7" s="51" t="s">
        <v>68</v>
      </c>
      <c r="F7" s="162"/>
      <c r="G7" s="162"/>
      <c r="H7" s="47"/>
    </row>
    <row r="8" spans="1:9" ht="12.75" customHeight="1" x14ac:dyDescent="0.2">
      <c r="B8" s="50"/>
      <c r="C8" s="49"/>
      <c r="D8" s="48"/>
      <c r="E8" s="48" t="s">
        <v>67</v>
      </c>
      <c r="F8" s="163"/>
      <c r="G8" s="163"/>
      <c r="H8" s="47"/>
    </row>
    <row r="9" spans="1:9" ht="11.25" customHeight="1" thickBot="1" x14ac:dyDescent="0.2"/>
    <row r="10" spans="1:9" s="24" customFormat="1" ht="21.75" thickBot="1" x14ac:dyDescent="0.2">
      <c r="A10" s="46" t="s">
        <v>66</v>
      </c>
      <c r="B10" s="45" t="s">
        <v>65</v>
      </c>
      <c r="C10" s="44" t="s">
        <v>64</v>
      </c>
      <c r="D10" s="43" t="s">
        <v>63</v>
      </c>
      <c r="E10" s="42" t="s">
        <v>62</v>
      </c>
      <c r="F10" s="42" t="s">
        <v>61</v>
      </c>
      <c r="G10" s="41" t="s">
        <v>60</v>
      </c>
      <c r="H10" s="40" t="s">
        <v>59</v>
      </c>
      <c r="I10" s="38" t="s">
        <v>58</v>
      </c>
    </row>
    <row r="11" spans="1:9" s="24" customFormat="1" ht="13.5" thickTop="1" x14ac:dyDescent="0.15">
      <c r="A11" s="79" t="s">
        <v>57</v>
      </c>
      <c r="B11" s="65" t="s">
        <v>56</v>
      </c>
      <c r="C11" s="73" t="s">
        <v>78</v>
      </c>
      <c r="D11" s="66" t="s">
        <v>55</v>
      </c>
      <c r="E11" s="67">
        <v>1</v>
      </c>
      <c r="F11" s="68"/>
      <c r="G11" s="69">
        <f t="shared" ref="G11:G18" si="0">SUM(E11*F11)</f>
        <v>0</v>
      </c>
      <c r="H11" s="39"/>
      <c r="I11" s="38"/>
    </row>
    <row r="12" spans="1:9" s="24" customFormat="1" ht="12.75" x14ac:dyDescent="0.15">
      <c r="A12" s="79" t="s">
        <v>100</v>
      </c>
      <c r="B12" s="80" t="s">
        <v>101</v>
      </c>
      <c r="C12" s="81" t="s">
        <v>102</v>
      </c>
      <c r="D12" s="82" t="s">
        <v>103</v>
      </c>
      <c r="E12" s="74">
        <v>1</v>
      </c>
      <c r="F12" s="83"/>
      <c r="G12" s="69">
        <f t="shared" si="0"/>
        <v>0</v>
      </c>
      <c r="H12" s="39"/>
      <c r="I12" s="38"/>
    </row>
    <row r="13" spans="1:9" s="24" customFormat="1" ht="21" x14ac:dyDescent="0.15">
      <c r="A13" s="79" t="s">
        <v>104</v>
      </c>
      <c r="B13" s="70">
        <v>113725</v>
      </c>
      <c r="C13" s="73" t="s">
        <v>88</v>
      </c>
      <c r="D13" s="66" t="s">
        <v>51</v>
      </c>
      <c r="E13" s="74">
        <v>50</v>
      </c>
      <c r="F13" s="68"/>
      <c r="G13" s="69">
        <f t="shared" si="0"/>
        <v>0</v>
      </c>
      <c r="H13" s="39"/>
      <c r="I13" s="164" t="s">
        <v>126</v>
      </c>
    </row>
    <row r="14" spans="1:9" s="24" customFormat="1" ht="12.75" x14ac:dyDescent="0.15">
      <c r="A14" s="79" t="s">
        <v>105</v>
      </c>
      <c r="B14" s="71">
        <v>91912</v>
      </c>
      <c r="C14" s="73" t="s">
        <v>79</v>
      </c>
      <c r="D14" s="66" t="s">
        <v>49</v>
      </c>
      <c r="E14" s="74">
        <v>60</v>
      </c>
      <c r="F14" s="68"/>
      <c r="G14" s="69">
        <f t="shared" si="0"/>
        <v>0</v>
      </c>
      <c r="H14" s="39"/>
      <c r="I14" s="38"/>
    </row>
    <row r="15" spans="1:9" s="24" customFormat="1" ht="12.75" x14ac:dyDescent="0.15">
      <c r="A15" s="79" t="s">
        <v>106</v>
      </c>
      <c r="B15" s="70">
        <v>113135</v>
      </c>
      <c r="C15" s="75" t="s">
        <v>89</v>
      </c>
      <c r="D15" s="66" t="s">
        <v>51</v>
      </c>
      <c r="E15" s="67">
        <v>4</v>
      </c>
      <c r="F15" s="68"/>
      <c r="G15" s="69">
        <f t="shared" si="0"/>
        <v>0</v>
      </c>
      <c r="H15" s="39"/>
      <c r="I15" s="38"/>
    </row>
    <row r="16" spans="1:9" s="24" customFormat="1" ht="12.75" x14ac:dyDescent="0.15">
      <c r="A16" s="79" t="s">
        <v>107</v>
      </c>
      <c r="B16" s="72">
        <v>12922</v>
      </c>
      <c r="C16" s="73" t="s">
        <v>52</v>
      </c>
      <c r="D16" s="66" t="s">
        <v>50</v>
      </c>
      <c r="E16" s="67">
        <v>2000</v>
      </c>
      <c r="F16" s="68"/>
      <c r="G16" s="69">
        <f t="shared" si="0"/>
        <v>0</v>
      </c>
      <c r="H16" s="39"/>
      <c r="I16" s="38"/>
    </row>
    <row r="17" spans="1:9" s="24" customFormat="1" ht="12.75" x14ac:dyDescent="0.15">
      <c r="A17" s="79" t="s">
        <v>108</v>
      </c>
      <c r="B17" s="72">
        <v>12931</v>
      </c>
      <c r="C17" s="73" t="s">
        <v>86</v>
      </c>
      <c r="D17" s="66" t="s">
        <v>49</v>
      </c>
      <c r="E17" s="67">
        <v>800</v>
      </c>
      <c r="F17" s="68"/>
      <c r="G17" s="69">
        <f t="shared" si="0"/>
        <v>0</v>
      </c>
      <c r="H17" s="39"/>
      <c r="I17" s="38"/>
    </row>
    <row r="18" spans="1:9" s="24" customFormat="1" ht="22.5" x14ac:dyDescent="0.15">
      <c r="A18" s="79" t="s">
        <v>109</v>
      </c>
      <c r="B18" s="84" t="s">
        <v>110</v>
      </c>
      <c r="C18" s="73" t="s">
        <v>111</v>
      </c>
      <c r="D18" s="85" t="s">
        <v>112</v>
      </c>
      <c r="E18" s="86">
        <v>450</v>
      </c>
      <c r="F18" s="87"/>
      <c r="G18" s="69">
        <f t="shared" si="0"/>
        <v>0</v>
      </c>
      <c r="H18" s="39"/>
      <c r="I18" s="38"/>
    </row>
    <row r="19" spans="1:9" s="24" customFormat="1" ht="45" x14ac:dyDescent="0.15">
      <c r="A19" s="78" t="s">
        <v>113</v>
      </c>
      <c r="B19" s="88"/>
      <c r="C19" s="89" t="s">
        <v>114</v>
      </c>
      <c r="D19" s="90"/>
      <c r="E19" s="91"/>
      <c r="F19" s="92"/>
      <c r="G19" s="69"/>
      <c r="H19" s="39"/>
      <c r="I19" s="38"/>
    </row>
    <row r="20" spans="1:9" s="24" customFormat="1" ht="12.75" x14ac:dyDescent="0.15">
      <c r="A20" s="78" t="s">
        <v>115</v>
      </c>
      <c r="B20" s="65" t="s">
        <v>84</v>
      </c>
      <c r="C20" s="73" t="s">
        <v>80</v>
      </c>
      <c r="D20" s="66" t="s">
        <v>50</v>
      </c>
      <c r="E20" s="67">
        <v>11100</v>
      </c>
      <c r="F20" s="68"/>
      <c r="G20" s="77">
        <f t="shared" ref="G20:G22" si="1">SUM(E20*F20)</f>
        <v>0</v>
      </c>
      <c r="H20" s="39"/>
      <c r="I20" s="38"/>
    </row>
    <row r="21" spans="1:9" s="24" customFormat="1" ht="12.75" x14ac:dyDescent="0.15">
      <c r="A21" s="78" t="s">
        <v>116</v>
      </c>
      <c r="B21" s="65" t="s">
        <v>85</v>
      </c>
      <c r="C21" s="73" t="s">
        <v>54</v>
      </c>
      <c r="D21" s="66" t="s">
        <v>50</v>
      </c>
      <c r="E21" s="67">
        <v>22200</v>
      </c>
      <c r="F21" s="68"/>
      <c r="G21" s="77">
        <f t="shared" si="1"/>
        <v>0</v>
      </c>
      <c r="H21" s="39"/>
      <c r="I21" s="38"/>
    </row>
    <row r="22" spans="1:9" s="24" customFormat="1" ht="12.75" x14ac:dyDescent="0.15">
      <c r="A22" s="78" t="s">
        <v>117</v>
      </c>
      <c r="B22" s="70" t="s">
        <v>87</v>
      </c>
      <c r="C22" s="73" t="s">
        <v>124</v>
      </c>
      <c r="D22" s="66" t="s">
        <v>51</v>
      </c>
      <c r="E22" s="74">
        <v>560</v>
      </c>
      <c r="F22" s="68"/>
      <c r="G22" s="77">
        <f t="shared" si="1"/>
        <v>0</v>
      </c>
      <c r="H22" s="39"/>
      <c r="I22" s="38"/>
    </row>
    <row r="23" spans="1:9" s="24" customFormat="1" ht="12.75" x14ac:dyDescent="0.15">
      <c r="A23" s="78" t="s">
        <v>118</v>
      </c>
      <c r="B23" s="70" t="s">
        <v>90</v>
      </c>
      <c r="C23" s="73" t="s">
        <v>125</v>
      </c>
      <c r="D23" s="66" t="s">
        <v>50</v>
      </c>
      <c r="E23" s="74">
        <v>11100</v>
      </c>
      <c r="F23" s="68"/>
      <c r="G23" s="77">
        <f>SUM(E23*F23)</f>
        <v>0</v>
      </c>
      <c r="H23" s="39"/>
      <c r="I23" s="38"/>
    </row>
    <row r="24" spans="1:9" s="24" customFormat="1" ht="12.75" x14ac:dyDescent="0.15">
      <c r="A24" s="78" t="s">
        <v>119</v>
      </c>
      <c r="B24" s="70">
        <v>56962</v>
      </c>
      <c r="C24" s="73" t="s">
        <v>91</v>
      </c>
      <c r="D24" s="66" t="s">
        <v>50</v>
      </c>
      <c r="E24" s="67">
        <v>2030</v>
      </c>
      <c r="F24" s="68"/>
      <c r="G24" s="69">
        <f t="shared" ref="G24:G27" si="2">SUM(E24*F24)</f>
        <v>0</v>
      </c>
      <c r="H24" s="39"/>
      <c r="I24" s="38"/>
    </row>
    <row r="25" spans="1:9" s="24" customFormat="1" ht="12.75" x14ac:dyDescent="0.15">
      <c r="A25" s="78" t="s">
        <v>120</v>
      </c>
      <c r="B25" s="70">
        <v>113762</v>
      </c>
      <c r="C25" s="73" t="s">
        <v>53</v>
      </c>
      <c r="D25" s="66" t="s">
        <v>49</v>
      </c>
      <c r="E25" s="67">
        <v>60</v>
      </c>
      <c r="F25" s="68"/>
      <c r="G25" s="69">
        <f t="shared" si="2"/>
        <v>0</v>
      </c>
      <c r="H25" s="39"/>
      <c r="I25" s="38"/>
    </row>
    <row r="26" spans="1:9" s="24" customFormat="1" ht="12.75" x14ac:dyDescent="0.15">
      <c r="A26" s="78" t="s">
        <v>121</v>
      </c>
      <c r="B26" s="70">
        <v>931312</v>
      </c>
      <c r="C26" s="73" t="s">
        <v>81</v>
      </c>
      <c r="D26" s="66" t="s">
        <v>49</v>
      </c>
      <c r="E26" s="67">
        <v>60</v>
      </c>
      <c r="F26" s="68"/>
      <c r="G26" s="69">
        <f t="shared" si="2"/>
        <v>0</v>
      </c>
      <c r="H26" s="39"/>
      <c r="I26" s="38"/>
    </row>
    <row r="27" spans="1:9" s="24" customFormat="1" ht="12.75" x14ac:dyDescent="0.15">
      <c r="A27" s="93" t="s">
        <v>122</v>
      </c>
      <c r="B27" s="72">
        <v>915111</v>
      </c>
      <c r="C27" s="66" t="s">
        <v>83</v>
      </c>
      <c r="D27" s="66" t="s">
        <v>50</v>
      </c>
      <c r="E27" s="67">
        <v>507.5</v>
      </c>
      <c r="F27" s="68"/>
      <c r="G27" s="69">
        <f t="shared" si="2"/>
        <v>0</v>
      </c>
      <c r="H27" s="39"/>
      <c r="I27" s="38"/>
    </row>
    <row r="28" spans="1:9" s="24" customFormat="1" ht="15" x14ac:dyDescent="0.15">
      <c r="A28" s="30"/>
      <c r="B28" s="37"/>
      <c r="C28" s="36" t="s">
        <v>4</v>
      </c>
      <c r="D28" s="36"/>
      <c r="E28" s="36"/>
      <c r="F28" s="35" t="s">
        <v>41</v>
      </c>
      <c r="G28" s="34">
        <f>SUM(G11:G27)</f>
        <v>0</v>
      </c>
      <c r="H28" s="25"/>
    </row>
    <row r="29" spans="1:9" s="24" customFormat="1" ht="15" x14ac:dyDescent="0.15">
      <c r="A29" s="30"/>
      <c r="B29" s="33"/>
      <c r="C29" s="32" t="s">
        <v>2</v>
      </c>
      <c r="D29" s="32"/>
      <c r="E29" s="32"/>
      <c r="F29" s="10" t="s">
        <v>41</v>
      </c>
      <c r="G29" s="31">
        <f>G28*0.21</f>
        <v>0</v>
      </c>
      <c r="H29" s="25"/>
    </row>
    <row r="30" spans="1:9" ht="24" customHeight="1" thickBot="1" x14ac:dyDescent="0.2">
      <c r="A30" s="30"/>
      <c r="B30" s="29"/>
      <c r="C30" s="28" t="s">
        <v>48</v>
      </c>
      <c r="D30" s="28"/>
      <c r="E30" s="28"/>
      <c r="F30" s="27" t="s">
        <v>41</v>
      </c>
      <c r="G30" s="26">
        <f>G29+G28</f>
        <v>0</v>
      </c>
      <c r="H30" s="25"/>
      <c r="I30" s="24"/>
    </row>
    <row r="31" spans="1:9" ht="12" customHeight="1" x14ac:dyDescent="0.15">
      <c r="H31" s="25"/>
      <c r="I31" s="24"/>
    </row>
    <row r="32" spans="1:9" ht="12" customHeight="1" x14ac:dyDescent="0.15">
      <c r="B32" s="160"/>
      <c r="C32" s="160"/>
      <c r="H32" s="25"/>
      <c r="I32" s="24"/>
    </row>
    <row r="33" spans="8:9" ht="12" customHeight="1" x14ac:dyDescent="0.15">
      <c r="H33" s="25"/>
      <c r="I33" s="24"/>
    </row>
    <row r="34" spans="8:9" ht="12" customHeight="1" x14ac:dyDescent="0.15">
      <c r="H34" s="25"/>
      <c r="I34" s="24"/>
    </row>
    <row r="35" spans="8:9" ht="12" customHeight="1" x14ac:dyDescent="0.15">
      <c r="H35" s="25"/>
      <c r="I35" s="24"/>
    </row>
  </sheetData>
  <mergeCells count="4">
    <mergeCell ref="B32:C32"/>
    <mergeCell ref="A1:G1"/>
    <mergeCell ref="F7:G7"/>
    <mergeCell ref="F8:G8"/>
  </mergeCells>
  <pageMargins left="0.39370079040527345" right="0.39370079040527345" top="0.7874015808105469" bottom="0.7874015808105469" header="0" footer="0"/>
  <pageSetup paperSize="9" scale="96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'Krycí list rozpočtu'!Oblast_tisku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milan.jonszta</dc:creator>
  <cp:lastModifiedBy>Jiří Brzoň</cp:lastModifiedBy>
  <cp:lastPrinted>2023-03-23T05:40:26Z</cp:lastPrinted>
  <dcterms:created xsi:type="dcterms:W3CDTF">2019-02-15T16:16:44Z</dcterms:created>
  <dcterms:modified xsi:type="dcterms:W3CDTF">2024-03-08T10:33:46Z</dcterms:modified>
</cp:coreProperties>
</file>